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E35" i="1"/>
  <c r="H35" i="1" s="1"/>
  <c r="H34" i="1"/>
  <c r="I34" i="1" s="1"/>
  <c r="E34" i="1"/>
  <c r="E33" i="1"/>
  <c r="H33" i="1" s="1"/>
  <c r="H32" i="1"/>
  <c r="I32" i="1" s="1"/>
  <c r="E32" i="1"/>
  <c r="E31" i="1"/>
  <c r="H31" i="1" s="1"/>
  <c r="H30" i="1"/>
  <c r="I30" i="1" s="1"/>
  <c r="E30" i="1"/>
  <c r="E29" i="1"/>
  <c r="H29" i="1" s="1"/>
  <c r="H28" i="1"/>
  <c r="I28" i="1" s="1"/>
  <c r="E28" i="1"/>
  <c r="E27" i="1"/>
  <c r="H27" i="1" s="1"/>
  <c r="G25" i="1"/>
  <c r="F25" i="1"/>
  <c r="E23" i="1"/>
  <c r="H23" i="1" s="1"/>
  <c r="H22" i="1"/>
  <c r="I22" i="1" s="1"/>
  <c r="E22" i="1"/>
  <c r="E21" i="1"/>
  <c r="H21" i="1" s="1"/>
  <c r="H20" i="1"/>
  <c r="I20" i="1" s="1"/>
  <c r="E20" i="1"/>
  <c r="E19" i="1"/>
  <c r="H19" i="1" s="1"/>
  <c r="H18" i="1"/>
  <c r="I18" i="1" s="1"/>
  <c r="E18" i="1"/>
  <c r="E17" i="1"/>
  <c r="H17" i="1" s="1"/>
  <c r="G15" i="1"/>
  <c r="G37" i="1" s="1"/>
  <c r="F15" i="1"/>
  <c r="F37" i="1" s="1"/>
  <c r="D3" i="1"/>
  <c r="I19" i="1" l="1"/>
  <c r="I23" i="1"/>
  <c r="I27" i="1"/>
  <c r="H25" i="1"/>
  <c r="I31" i="1"/>
  <c r="I35" i="1"/>
  <c r="I17" i="1"/>
  <c r="H15" i="1"/>
  <c r="H37" i="1" s="1"/>
  <c r="I21" i="1"/>
  <c r="I29" i="1"/>
  <c r="I33" i="1"/>
  <c r="E15" i="1"/>
  <c r="E25" i="1"/>
  <c r="I25" i="1" l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<sst xmlns="http://schemas.openxmlformats.org/spreadsheetml/2006/main" count="32" uniqueCount="32">
  <si>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</si>
  <si>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30 de septiembre de 2019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</si>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</sst>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7180.7</v>
          </cell>
        </row>
        <row r="17">
          <cell r="D17">
            <v>3867.4000000000005</v>
          </cell>
        </row>
        <row r="18">
          <cell r="D18">
            <v>892.3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168530</v>
          </cell>
        </row>
        <row r="32">
          <cell r="D32">
            <v>53105.8</v>
          </cell>
        </row>
        <row r="33">
          <cell r="D33">
            <v>0</v>
          </cell>
        </row>
        <row r="34">
          <cell r="D34">
            <v>-32077.599999999999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N1" sqref="N1:O65536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11940.4</v>
      </c>
      <c r="F15" s="33">
        <f>SUM(F17:F23)</f>
        <v>180231.1</v>
      </c>
      <c r="G15" s="33">
        <f>SUM(G17:G23)</f>
        <v>179402.1</v>
      </c>
      <c r="H15" s="33">
        <f>SUM(H17:H23)</f>
        <v>12769.400000000009</v>
      </c>
      <c r="I15" s="34">
        <f>SUM(I17:I23)</f>
        <v>829.0000000000075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7180.7</v>
      </c>
      <c r="F17" s="41">
        <v>169895.9</v>
      </c>
      <c r="G17" s="40">
        <v>167191.5</v>
      </c>
      <c r="H17" s="42">
        <f>E17+F17-G17</f>
        <v>9885.1000000000058</v>
      </c>
      <c r="I17" s="34">
        <f t="shared" ref="I17:I23" si="0">H17-E17</f>
        <v>2704.400000000006</v>
      </c>
      <c r="J17" s="38"/>
      <c r="K17" s="8"/>
      <c r="L17" s="8"/>
    </row>
    <row r="18" spans="2:16" x14ac:dyDescent="0.25">
      <c r="B18" s="36"/>
      <c r="C18" s="39" t="s">
        <v>14</v>
      </c>
      <c r="D18" s="39"/>
      <c r="E18" s="40">
        <f>'[1]SIT FINAN'!D17</f>
        <v>3867.4000000000005</v>
      </c>
      <c r="F18" s="40">
        <v>8122.5</v>
      </c>
      <c r="G18" s="40">
        <v>9804.4</v>
      </c>
      <c r="H18" s="44">
        <f t="shared" ref="H18:H23" si="1">E18+F18-G18</f>
        <v>2185.5000000000018</v>
      </c>
      <c r="I18" s="34">
        <f t="shared" si="0"/>
        <v>-1681.8999999999987</v>
      </c>
      <c r="J18" s="38"/>
      <c r="K18" s="8"/>
      <c r="L18" s="8"/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v>2212.6999999999998</v>
      </c>
      <c r="G19" s="40">
        <v>2406.1999999999998</v>
      </c>
      <c r="H19" s="44">
        <f t="shared" si="1"/>
        <v>698.80000000000018</v>
      </c>
      <c r="I19" s="34">
        <f t="shared" si="0"/>
        <v>-193.49999999999977</v>
      </c>
      <c r="J19" s="38"/>
      <c r="K19" s="8"/>
      <c r="L19" s="8"/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1"/>
        <v>0</v>
      </c>
      <c r="I20" s="44">
        <f t="shared" si="0"/>
        <v>0</v>
      </c>
      <c r="J20" s="38"/>
      <c r="K20" s="8"/>
      <c r="L20" s="8"/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1"/>
        <v>0</v>
      </c>
      <c r="I21" s="44">
        <f t="shared" si="0"/>
        <v>0</v>
      </c>
      <c r="J21" s="38"/>
      <c r="K21" s="8"/>
      <c r="L21" s="8"/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1"/>
        <v>0</v>
      </c>
      <c r="I22" s="44">
        <f t="shared" si="0"/>
        <v>0</v>
      </c>
      <c r="J22" s="38"/>
      <c r="K22" s="8"/>
      <c r="L22" s="8"/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1"/>
        <v>0</v>
      </c>
      <c r="I23" s="44">
        <f t="shared" si="0"/>
        <v>0</v>
      </c>
      <c r="J23" s="38"/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189568.49999999997</v>
      </c>
      <c r="F25" s="33">
        <f>SUM(F27:F35)</f>
        <v>0</v>
      </c>
      <c r="G25" s="33">
        <f>SUM(G27:G35)</f>
        <v>3203.8</v>
      </c>
      <c r="H25" s="33">
        <f>SUM(H27:H35)</f>
        <v>186364.69999999998</v>
      </c>
      <c r="I25" s="48">
        <f>SUM(I27:I35)</f>
        <v>-3203.8000000000029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2">E28+F28-G28</f>
        <v>0</v>
      </c>
      <c r="I28" s="44">
        <f t="shared" ref="I28:I34" si="3">H28-E28</f>
        <v>0</v>
      </c>
      <c r="J28" s="38"/>
      <c r="P28" s="49"/>
    </row>
    <row r="29" spans="2:16" x14ac:dyDescent="0.25">
      <c r="B29" s="36"/>
      <c r="C29" s="39" t="s">
        <v>23</v>
      </c>
      <c r="D29" s="39"/>
      <c r="E29" s="40">
        <f>'[1]SIT FINAN'!D31</f>
        <v>168530</v>
      </c>
      <c r="F29" s="40">
        <v>0</v>
      </c>
      <c r="G29" s="40">
        <v>0</v>
      </c>
      <c r="H29" s="44">
        <f t="shared" si="2"/>
        <v>168530</v>
      </c>
      <c r="I29" s="44">
        <f t="shared" si="3"/>
        <v>0</v>
      </c>
      <c r="J29" s="38"/>
    </row>
    <row r="30" spans="2:16" x14ac:dyDescent="0.25">
      <c r="B30" s="36"/>
      <c r="C30" s="39" t="s">
        <v>24</v>
      </c>
      <c r="D30" s="39"/>
      <c r="E30" s="40">
        <f>+'[1]SIT FINAN'!D32</f>
        <v>53105.8</v>
      </c>
      <c r="F30" s="40">
        <v>0</v>
      </c>
      <c r="G30" s="40">
        <v>0</v>
      </c>
      <c r="H30" s="44">
        <f>E30+F30-G30</f>
        <v>53105.8</v>
      </c>
      <c r="I30" s="34">
        <f t="shared" si="3"/>
        <v>0</v>
      </c>
      <c r="J30" s="38"/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2"/>
        <v>0</v>
      </c>
      <c r="I31" s="44">
        <f t="shared" si="3"/>
        <v>0</v>
      </c>
      <c r="J31" s="38"/>
    </row>
    <row r="32" spans="2:16" x14ac:dyDescent="0.25">
      <c r="B32" s="36"/>
      <c r="C32" s="39" t="s">
        <v>26</v>
      </c>
      <c r="D32" s="39"/>
      <c r="E32" s="34">
        <f>+'[1]SIT FINAN'!D34</f>
        <v>-32077.599999999999</v>
      </c>
      <c r="F32" s="34">
        <v>0</v>
      </c>
      <c r="G32" s="34">
        <v>3203.8</v>
      </c>
      <c r="H32" s="34">
        <f t="shared" si="2"/>
        <v>-35281.4</v>
      </c>
      <c r="I32" s="34">
        <f>H32-E32</f>
        <v>-3203.8000000000029</v>
      </c>
      <c r="J32" s="38"/>
      <c r="N32" s="50"/>
    </row>
    <row r="33" spans="2:12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2"/>
        <v>10.3</v>
      </c>
      <c r="I33" s="44">
        <f t="shared" si="3"/>
        <v>0</v>
      </c>
      <c r="J33" s="38"/>
    </row>
    <row r="34" spans="2:12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2"/>
        <v>0</v>
      </c>
      <c r="I34" s="44">
        <f t="shared" si="3"/>
        <v>0</v>
      </c>
      <c r="J34" s="38"/>
    </row>
    <row r="35" spans="2:12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2"/>
        <v>0</v>
      </c>
      <c r="I35" s="44">
        <f>H35-E35</f>
        <v>0</v>
      </c>
      <c r="J35" s="38"/>
    </row>
    <row r="36" spans="2:12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2" x14ac:dyDescent="0.25">
      <c r="B37" s="26"/>
      <c r="C37" s="27" t="s">
        <v>30</v>
      </c>
      <c r="D37" s="27"/>
      <c r="E37" s="33">
        <f>E15+E25</f>
        <v>201508.89999999997</v>
      </c>
      <c r="F37" s="33">
        <f>F15+F25</f>
        <v>180231.1</v>
      </c>
      <c r="G37" s="33">
        <f>G15+G25</f>
        <v>182605.9</v>
      </c>
      <c r="H37" s="33">
        <f>H15+H25</f>
        <v>199134.09999999998</v>
      </c>
      <c r="I37" s="34">
        <f>I15+I25</f>
        <v>-2374.7999999999956</v>
      </c>
      <c r="J37" s="29"/>
    </row>
    <row r="38" spans="2:12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2" x14ac:dyDescent="0.25">
      <c r="B39" s="54"/>
      <c r="C39" s="55"/>
      <c r="D39" s="56"/>
      <c r="F39" s="54"/>
      <c r="G39" s="54"/>
      <c r="H39" s="54"/>
      <c r="I39" s="54"/>
      <c r="J39" s="54"/>
    </row>
    <row r="40" spans="2:12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2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2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2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2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2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2" x14ac:dyDescent="0.25">
      <c r="B46" s="1"/>
      <c r="C46" s="66" t="str">
        <f>+'[1]HACIENDA PUB'!D44</f>
        <v>LCDA. IRMA NEFTALI LEMUS DÍAZ</v>
      </c>
      <c r="D46" s="66"/>
      <c r="E46" s="67"/>
      <c r="F46" s="66" t="str">
        <f>+'[1]HACIENDA PUB'!H44</f>
        <v>C.P. MARIBEL DOMÍNGUEZ SALGADO</v>
      </c>
      <c r="G46" s="66"/>
      <c r="H46" s="66"/>
      <c r="I46" s="66"/>
      <c r="J46" s="68"/>
      <c r="K46" s="1"/>
    </row>
    <row r="47" spans="2:12" x14ac:dyDescent="0.25">
      <c r="B47" s="1"/>
      <c r="C47" s="69" t="str">
        <f>+'[1]HACIENDA PUB'!D45</f>
        <v>Encargada del Departamento de Recursos Financieros</v>
      </c>
      <c r="D47" s="69"/>
      <c r="E47" s="70"/>
      <c r="F47" s="69" t="str">
        <f>+'[1]HACIENDA PUB'!H45</f>
        <v>Encargada de la Subdirección de Servicios Administrativos</v>
      </c>
      <c r="G47" s="69"/>
      <c r="H47" s="69"/>
      <c r="I47" s="69"/>
      <c r="J47" s="68"/>
      <c r="K47" s="1"/>
    </row>
    <row r="48" spans="2:12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2019-10-23T17:05:15Z</dcterms:created>
  <dcterms:modified xsi:type="dcterms:W3CDTF">2019-10-23T17:05:31Z</dcterms:modified>
</cp:coreProperties>
</file>